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2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<sst xmlns="http://schemas.openxmlformats.org/spreadsheetml/2006/main" count="38" uniqueCount="38">
  <si>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Числ насел-я</t>
  </si>
  <si>
    <t>Зем.налог</t>
  </si>
  <si>
    <t>Нал.на имущ.</t>
  </si>
  <si>
    <t>Наимен.поселений</t>
  </si>
  <si>
    <t>Итого:</t>
  </si>
  <si>
    <t>Воин.учет.</t>
  </si>
  <si>
    <t>Всего соб дох</t>
  </si>
  <si>
    <t>РФФП</t>
  </si>
  <si>
    <t>Всего</t>
  </si>
  <si>
    <t xml:space="preserve">ЕСХН </t>
  </si>
  <si>
    <t xml:space="preserve">объем дотации </t>
  </si>
  <si>
    <t>ненал.дох</t>
  </si>
  <si>
    <t>НДФЛ</t>
  </si>
  <si>
    <t>Кумух</t>
  </si>
  <si>
    <t>Шовкра</t>
  </si>
  <si>
    <t xml:space="preserve">Щара </t>
  </si>
  <si>
    <t>Хурхи</t>
  </si>
  <si>
    <t>Бурши</t>
  </si>
  <si>
    <t>Хулисма</t>
  </si>
  <si>
    <t>Кулушац</t>
  </si>
  <si>
    <t>Кубра</t>
  </si>
  <si>
    <t>Ури</t>
  </si>
  <si>
    <t xml:space="preserve">Камахал </t>
  </si>
  <si>
    <t xml:space="preserve">Унчукатль </t>
  </si>
  <si>
    <t>Кума</t>
  </si>
  <si>
    <t>Куркли</t>
  </si>
  <si>
    <t>Куба</t>
  </si>
  <si>
    <t xml:space="preserve">Кара </t>
  </si>
  <si>
    <t>Кунды</t>
  </si>
  <si>
    <t>Караша</t>
  </si>
  <si>
    <t>Хуна</t>
  </si>
  <si>
    <t>Хури</t>
  </si>
  <si>
    <t xml:space="preserve"> </t>
  </si>
  <si>
    <t>коэффициент</t>
  </si>
  <si>
    <t>ЖКХ</t>
  </si>
  <si>
    <t>МРОТ</t>
  </si>
  <si>
    <t>Свод по доходам и расходам С/поселений МР "Лакский район " ( Приложение  № ) на 2022г.</t>
  </si>
  <si>
    <t>35628/11931=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</si>
</sst>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2" fontId="0" fillId="0" borderId="10" xfId="58" applyNumberFormat="1" applyFont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J33" sqref="J33"/>
    </sheetView>
  </sheetViews>
  <sheetFormatPr defaultColWidth="9.00390625" defaultRowHeight="12.75"/>
  <cols>
    <col min="1" max="1" width="10.625" style="0" customWidth="1"/>
    <col min="2" max="2" width="6.875" style="0" customWidth="1"/>
    <col min="3" max="3" width="11.00390625" style="0" customWidth="1"/>
    <col min="4" max="4" width="8.875" style="0" customWidth="1"/>
    <col min="5" max="5" width="8.375" style="0" customWidth="1"/>
    <col min="6" max="6" width="8.25390625" style="0" customWidth="1"/>
    <col min="7" max="7" width="7.00390625" style="0" customWidth="1"/>
    <col min="8" max="8" width="8.75390625" style="0" customWidth="1"/>
    <col min="9" max="9" width="12.875" style="0" customWidth="1"/>
    <col min="10" max="10" width="8.75390625" style="0" customWidth="1"/>
    <col min="11" max="11" width="9.125" style="0" customWidth="1"/>
    <col min="12" max="12" width="6.00390625" style="0" customWidth="1"/>
    <col min="13" max="13" width="9.625" style="0" customWidth="1"/>
    <col min="14" max="14" width="7.75390625" style="0" customWidth="1"/>
    <col min="15" max="15" width="8.75390625" style="0" customWidth="1"/>
    <col min="16" max="18" width="10.375" style="0" customWidth="1"/>
  </cols>
  <sheetData>
    <row r="1" ht="12.75">
      <c r="A1" t="s">
        <v>36</v>
      </c>
    </row>
    <row r="3" ht="7.5" customHeight="1"/>
    <row r="4" spans="1:18" ht="21" customHeight="1">
      <c r="A4" s="1" t="s">
        <v>3</v>
      </c>
      <c r="B4" s="1" t="s">
        <v>0</v>
      </c>
      <c r="C4" s="1" t="s">
        <v>1</v>
      </c>
      <c r="D4" s="1" t="s">
        <v>2</v>
      </c>
      <c r="E4" s="1" t="s">
        <v>12</v>
      </c>
      <c r="F4" s="1" t="s">
        <v>11</v>
      </c>
      <c r="G4" s="1" t="s">
        <v>9</v>
      </c>
      <c r="H4" s="1" t="s">
        <v>6</v>
      </c>
      <c r="I4" s="1" t="s">
        <v>10</v>
      </c>
      <c r="J4" s="1" t="s">
        <v>33</v>
      </c>
      <c r="K4" s="1" t="s">
        <v>5</v>
      </c>
      <c r="L4" s="1" t="s">
        <v>35</v>
      </c>
      <c r="M4" s="1" t="s">
        <v>34</v>
      </c>
      <c r="N4" s="1" t="s">
        <v>7</v>
      </c>
      <c r="O4" s="1" t="s">
        <v>8</v>
      </c>
      <c r="P4" s="2"/>
      <c r="Q4" s="2"/>
      <c r="R4" s="2"/>
    </row>
    <row r="5" spans="1:18" ht="16.5" customHeight="1">
      <c r="A5" s="7" t="s">
        <v>13</v>
      </c>
      <c r="B5" s="7">
        <v>2127</v>
      </c>
      <c r="C5" s="8">
        <v>411</v>
      </c>
      <c r="D5" s="8">
        <v>130</v>
      </c>
      <c r="E5" s="8">
        <v>1063</v>
      </c>
      <c r="F5" s="8">
        <v>300</v>
      </c>
      <c r="G5" s="8">
        <v>9</v>
      </c>
      <c r="H5" s="8">
        <f>C5+D5+E5+F5+G5</f>
        <v>1913</v>
      </c>
      <c r="I5" s="5">
        <v>4650</v>
      </c>
      <c r="J5" s="11">
        <v>0.73</v>
      </c>
      <c r="K5" s="8"/>
      <c r="L5" s="8"/>
      <c r="M5" s="8">
        <v>350</v>
      </c>
      <c r="N5" s="8"/>
      <c r="O5" s="8">
        <f>H5+I5+K5+L5+M5+N5</f>
        <v>6913</v>
      </c>
      <c r="P5" s="10"/>
      <c r="Q5" s="2"/>
      <c r="R5" s="2"/>
    </row>
    <row r="6" spans="1:18" ht="16.5" customHeight="1">
      <c r="A6" s="7" t="s">
        <v>14</v>
      </c>
      <c r="B6" s="7">
        <v>712</v>
      </c>
      <c r="C6" s="8">
        <v>128.5</v>
      </c>
      <c r="D6" s="8">
        <v>29</v>
      </c>
      <c r="E6" s="8">
        <v>17.8</v>
      </c>
      <c r="F6" s="8">
        <v>25</v>
      </c>
      <c r="G6" s="8">
        <v>4</v>
      </c>
      <c r="H6" s="8">
        <f aca="true" t="shared" si="0" ref="H6:H23">C6+D6+E6+F6+G6</f>
        <v>204.3</v>
      </c>
      <c r="I6" s="5">
        <v>1914</v>
      </c>
      <c r="J6" s="11">
        <v>0.9</v>
      </c>
      <c r="K6" s="8">
        <v>106</v>
      </c>
      <c r="L6" s="11"/>
      <c r="M6" s="11">
        <v>60</v>
      </c>
      <c r="N6" s="9"/>
      <c r="O6" s="8">
        <f aca="true" t="shared" si="1" ref="O6:O23">H6+I6+K6+L6+M6+N6</f>
        <v>2284.3</v>
      </c>
      <c r="P6" s="10"/>
      <c r="Q6" s="2"/>
      <c r="R6" s="2"/>
    </row>
    <row r="7" spans="1:18" ht="16.5" customHeight="1">
      <c r="A7" s="7" t="s">
        <v>15</v>
      </c>
      <c r="B7" s="7">
        <v>567</v>
      </c>
      <c r="C7" s="8">
        <v>68.9</v>
      </c>
      <c r="D7" s="8">
        <v>62</v>
      </c>
      <c r="E7" s="8">
        <v>32.2</v>
      </c>
      <c r="F7" s="8">
        <v>30</v>
      </c>
      <c r="G7" s="8">
        <v>3</v>
      </c>
      <c r="H7" s="8">
        <f t="shared" si="0"/>
        <v>196.10000000000002</v>
      </c>
      <c r="I7" s="5">
        <v>2032</v>
      </c>
      <c r="J7" s="11">
        <v>1.2</v>
      </c>
      <c r="K7" s="8">
        <v>108</v>
      </c>
      <c r="L7" s="11"/>
      <c r="M7" s="11">
        <v>65</v>
      </c>
      <c r="N7" s="9"/>
      <c r="O7" s="8">
        <f t="shared" si="1"/>
        <v>2401.1</v>
      </c>
      <c r="P7" s="10"/>
      <c r="Q7" s="2"/>
      <c r="R7" s="2"/>
    </row>
    <row r="8" spans="1:18" ht="16.5" customHeight="1">
      <c r="A8" s="7" t="s">
        <v>16</v>
      </c>
      <c r="B8" s="7">
        <v>652</v>
      </c>
      <c r="C8" s="8">
        <v>172.7</v>
      </c>
      <c r="D8" s="8">
        <v>31</v>
      </c>
      <c r="E8" s="8">
        <v>29</v>
      </c>
      <c r="F8" s="8">
        <v>30</v>
      </c>
      <c r="G8" s="8">
        <v>3</v>
      </c>
      <c r="H8" s="8">
        <f t="shared" si="0"/>
        <v>265.7</v>
      </c>
      <c r="I8" s="5">
        <v>2142</v>
      </c>
      <c r="J8" s="11">
        <v>1.1</v>
      </c>
      <c r="K8" s="8">
        <v>106</v>
      </c>
      <c r="L8" s="11"/>
      <c r="M8" s="11">
        <v>50</v>
      </c>
      <c r="N8" s="9"/>
      <c r="O8" s="8">
        <f t="shared" si="1"/>
        <v>2563.7</v>
      </c>
      <c r="P8" s="10"/>
      <c r="Q8" s="2"/>
      <c r="R8" s="2" t="s">
        <v>32</v>
      </c>
    </row>
    <row r="9" spans="1:18" ht="16.5" customHeight="1">
      <c r="A9" s="7" t="s">
        <v>17</v>
      </c>
      <c r="B9" s="7">
        <v>308</v>
      </c>
      <c r="C9" s="8">
        <v>226</v>
      </c>
      <c r="D9" s="8">
        <v>9.3</v>
      </c>
      <c r="E9" s="8">
        <v>4.4</v>
      </c>
      <c r="F9" s="8">
        <v>3</v>
      </c>
      <c r="G9" s="8">
        <v>3</v>
      </c>
      <c r="H9" s="8">
        <f t="shared" si="0"/>
        <v>245.70000000000002</v>
      </c>
      <c r="I9" s="5">
        <f>B9*I26*1.2/1000</f>
        <v>1103.6625599999998</v>
      </c>
      <c r="J9" s="11">
        <v>1.2</v>
      </c>
      <c r="K9" s="8">
        <v>107</v>
      </c>
      <c r="L9" s="11"/>
      <c r="M9" s="11">
        <v>35</v>
      </c>
      <c r="N9" s="9">
        <v>100</v>
      </c>
      <c r="O9" s="8">
        <f t="shared" si="1"/>
        <v>1591.3625599999998</v>
      </c>
      <c r="P9" s="10"/>
      <c r="Q9" s="2"/>
      <c r="R9" s="2"/>
    </row>
    <row r="10" spans="1:18" ht="16.5" customHeight="1">
      <c r="A10" s="7" t="s">
        <v>18</v>
      </c>
      <c r="B10" s="7">
        <v>315</v>
      </c>
      <c r="C10" s="8">
        <v>179</v>
      </c>
      <c r="D10" s="8">
        <v>26.8</v>
      </c>
      <c r="E10" s="8">
        <v>20</v>
      </c>
      <c r="F10" s="8">
        <v>25</v>
      </c>
      <c r="G10" s="8">
        <v>3</v>
      </c>
      <c r="H10" s="8">
        <f t="shared" si="0"/>
        <v>253.8</v>
      </c>
      <c r="I10" s="5">
        <v>1129</v>
      </c>
      <c r="J10" s="11">
        <v>1.2</v>
      </c>
      <c r="K10" s="8">
        <v>103</v>
      </c>
      <c r="L10" s="11"/>
      <c r="M10" s="11">
        <v>55</v>
      </c>
      <c r="N10" s="9"/>
      <c r="O10" s="8">
        <f t="shared" si="1"/>
        <v>1540.8</v>
      </c>
      <c r="P10" s="10"/>
      <c r="Q10" s="2"/>
      <c r="R10" s="2"/>
    </row>
    <row r="11" spans="1:18" ht="16.5" customHeight="1">
      <c r="A11" s="7" t="s">
        <v>19</v>
      </c>
      <c r="B11" s="7">
        <v>421</v>
      </c>
      <c r="C11" s="8">
        <v>287.8</v>
      </c>
      <c r="D11" s="8">
        <v>45.3</v>
      </c>
      <c r="E11" s="8">
        <v>20</v>
      </c>
      <c r="F11" s="8">
        <v>255</v>
      </c>
      <c r="G11" s="8">
        <v>3</v>
      </c>
      <c r="H11" s="8">
        <f t="shared" si="0"/>
        <v>611.1</v>
      </c>
      <c r="I11" s="5">
        <f>B11*I26*1.1/1000</f>
        <v>1382.8629099999998</v>
      </c>
      <c r="J11" s="11">
        <v>1.1</v>
      </c>
      <c r="K11" s="8">
        <v>103</v>
      </c>
      <c r="L11" s="11"/>
      <c r="M11" s="11">
        <v>55</v>
      </c>
      <c r="N11" s="9">
        <v>100</v>
      </c>
      <c r="O11" s="8">
        <f t="shared" si="1"/>
        <v>2251.9629099999997</v>
      </c>
      <c r="P11" s="10"/>
      <c r="Q11" s="2"/>
      <c r="R11" s="2"/>
    </row>
    <row r="12" spans="1:18" ht="16.5" customHeight="1">
      <c r="A12" s="7" t="s">
        <v>20</v>
      </c>
      <c r="B12" s="7">
        <v>247</v>
      </c>
      <c r="C12" s="8">
        <v>87.3</v>
      </c>
      <c r="D12" s="8">
        <v>9.3</v>
      </c>
      <c r="E12" s="8">
        <v>3.3</v>
      </c>
      <c r="F12" s="8">
        <v>3</v>
      </c>
      <c r="G12" s="8"/>
      <c r="H12" s="8">
        <f t="shared" si="0"/>
        <v>102.89999999999999</v>
      </c>
      <c r="I12" s="5">
        <v>959</v>
      </c>
      <c r="J12" s="11">
        <v>1.3</v>
      </c>
      <c r="K12" s="8">
        <v>102</v>
      </c>
      <c r="L12" s="11"/>
      <c r="M12" s="11">
        <v>40</v>
      </c>
      <c r="N12" s="9">
        <v>350</v>
      </c>
      <c r="O12" s="8">
        <f t="shared" si="1"/>
        <v>1553.9</v>
      </c>
      <c r="P12" s="10"/>
      <c r="Q12" s="2"/>
      <c r="R12" s="2"/>
    </row>
    <row r="13" spans="1:18" ht="15.75" customHeight="1">
      <c r="A13" s="7" t="s">
        <v>21</v>
      </c>
      <c r="B13" s="7">
        <v>357</v>
      </c>
      <c r="C13" s="8">
        <v>143.9</v>
      </c>
      <c r="D13" s="8">
        <v>24.7</v>
      </c>
      <c r="E13" s="8">
        <v>22.3</v>
      </c>
      <c r="F13" s="8">
        <v>25</v>
      </c>
      <c r="G13" s="8">
        <v>4</v>
      </c>
      <c r="H13" s="8">
        <f t="shared" si="0"/>
        <v>219.9</v>
      </c>
      <c r="I13" s="5">
        <v>1280</v>
      </c>
      <c r="J13" s="11">
        <v>1.2</v>
      </c>
      <c r="K13" s="8">
        <v>103</v>
      </c>
      <c r="L13" s="11"/>
      <c r="M13" s="11">
        <v>60</v>
      </c>
      <c r="N13" s="4">
        <v>250</v>
      </c>
      <c r="O13" s="8">
        <f t="shared" si="1"/>
        <v>1912.9</v>
      </c>
      <c r="P13" s="10"/>
      <c r="Q13" s="2"/>
      <c r="R13" s="2"/>
    </row>
    <row r="14" spans="1:18" ht="16.5" customHeight="1">
      <c r="A14" s="1" t="s">
        <v>22</v>
      </c>
      <c r="B14" s="1">
        <v>255</v>
      </c>
      <c r="C14" s="3">
        <v>87.4</v>
      </c>
      <c r="D14" s="3">
        <v>9.3</v>
      </c>
      <c r="E14" s="3">
        <v>24.4</v>
      </c>
      <c r="F14" s="3">
        <v>3</v>
      </c>
      <c r="G14" s="3">
        <v>3</v>
      </c>
      <c r="H14" s="3">
        <f t="shared" si="0"/>
        <v>127.1</v>
      </c>
      <c r="I14" s="5">
        <v>917</v>
      </c>
      <c r="J14" s="11">
        <v>1.2</v>
      </c>
      <c r="K14" s="3">
        <v>103</v>
      </c>
      <c r="L14" s="11"/>
      <c r="M14" s="11">
        <v>35</v>
      </c>
      <c r="N14" s="4">
        <v>100</v>
      </c>
      <c r="O14" s="8">
        <f t="shared" si="1"/>
        <v>1282.1</v>
      </c>
      <c r="P14" s="10"/>
      <c r="Q14" s="2"/>
      <c r="R14" s="2"/>
    </row>
    <row r="15" spans="1:18" ht="16.5" customHeight="1">
      <c r="A15" s="1" t="s">
        <v>23</v>
      </c>
      <c r="B15" s="1">
        <v>792</v>
      </c>
      <c r="C15" s="3">
        <v>213.8</v>
      </c>
      <c r="D15" s="3">
        <v>29</v>
      </c>
      <c r="E15" s="3">
        <v>29</v>
      </c>
      <c r="F15" s="3">
        <v>30</v>
      </c>
      <c r="G15" s="3">
        <v>5</v>
      </c>
      <c r="H15" s="3">
        <f t="shared" si="0"/>
        <v>306.8</v>
      </c>
      <c r="I15" s="5">
        <v>2105</v>
      </c>
      <c r="J15" s="11">
        <v>0.89</v>
      </c>
      <c r="K15" s="3">
        <v>105</v>
      </c>
      <c r="L15" s="12"/>
      <c r="M15" s="11">
        <v>60</v>
      </c>
      <c r="N15" s="4"/>
      <c r="O15" s="8">
        <f t="shared" si="1"/>
        <v>2576.8</v>
      </c>
      <c r="P15" s="10"/>
      <c r="Q15" s="2"/>
      <c r="R15" s="2"/>
    </row>
    <row r="16" spans="1:18" ht="16.5" customHeight="1">
      <c r="A16" s="1" t="s">
        <v>24</v>
      </c>
      <c r="B16" s="1">
        <v>566</v>
      </c>
      <c r="C16" s="3">
        <v>177.9</v>
      </c>
      <c r="D16" s="3">
        <v>23.8</v>
      </c>
      <c r="E16" s="3">
        <v>23.3</v>
      </c>
      <c r="F16" s="3">
        <v>25</v>
      </c>
      <c r="G16" s="3">
        <v>3</v>
      </c>
      <c r="H16" s="3">
        <f t="shared" si="0"/>
        <v>253.00000000000003</v>
      </c>
      <c r="I16" s="5">
        <v>2029</v>
      </c>
      <c r="J16" s="11">
        <v>1.2</v>
      </c>
      <c r="K16" s="3">
        <v>104</v>
      </c>
      <c r="L16" s="11"/>
      <c r="M16" s="11">
        <v>60</v>
      </c>
      <c r="N16" s="4"/>
      <c r="O16" s="8">
        <f t="shared" si="1"/>
        <v>2446</v>
      </c>
      <c r="P16" s="10"/>
      <c r="Q16" s="2"/>
      <c r="R16" s="2"/>
    </row>
    <row r="17" spans="1:18" ht="16.5" customHeight="1">
      <c r="A17" s="1" t="s">
        <v>25</v>
      </c>
      <c r="B17" s="1">
        <v>600</v>
      </c>
      <c r="C17" s="3">
        <v>166.4</v>
      </c>
      <c r="D17" s="3">
        <v>40.2</v>
      </c>
      <c r="E17" s="3">
        <v>26.6</v>
      </c>
      <c r="F17" s="3">
        <v>35</v>
      </c>
      <c r="G17" s="3">
        <v>3</v>
      </c>
      <c r="H17" s="3">
        <f t="shared" si="0"/>
        <v>271.20000000000005</v>
      </c>
      <c r="I17" s="5">
        <v>2115</v>
      </c>
      <c r="J17" s="11">
        <v>1.18</v>
      </c>
      <c r="K17" s="3">
        <v>105</v>
      </c>
      <c r="L17" s="11"/>
      <c r="M17" s="11">
        <v>60</v>
      </c>
      <c r="N17" s="4"/>
      <c r="O17" s="8">
        <f t="shared" si="1"/>
        <v>2551.2</v>
      </c>
      <c r="P17" s="10"/>
      <c r="Q17" s="2"/>
      <c r="R17" s="2"/>
    </row>
    <row r="18" spans="1:18" ht="16.5" customHeight="1">
      <c r="A18" s="1" t="s">
        <v>26</v>
      </c>
      <c r="B18" s="1">
        <v>825</v>
      </c>
      <c r="C18" s="3">
        <v>133.6</v>
      </c>
      <c r="D18" s="3">
        <v>20.6</v>
      </c>
      <c r="E18" s="3">
        <v>41</v>
      </c>
      <c r="F18" s="3">
        <v>25</v>
      </c>
      <c r="G18" s="3">
        <v>3</v>
      </c>
      <c r="H18" s="3">
        <f t="shared" si="0"/>
        <v>223.2</v>
      </c>
      <c r="I18" s="5">
        <v>2168</v>
      </c>
      <c r="J18" s="11">
        <v>0.88</v>
      </c>
      <c r="K18" s="3">
        <v>107</v>
      </c>
      <c r="L18" s="11"/>
      <c r="M18" s="11">
        <v>80</v>
      </c>
      <c r="N18" s="4"/>
      <c r="O18" s="8">
        <f t="shared" si="1"/>
        <v>2578.2</v>
      </c>
      <c r="P18" s="10"/>
      <c r="Q18" s="2"/>
      <c r="R18" s="2"/>
    </row>
    <row r="19" spans="1:18" ht="16.5" customHeight="1">
      <c r="A19" s="1" t="s">
        <v>27</v>
      </c>
      <c r="B19" s="1">
        <v>491</v>
      </c>
      <c r="C19" s="3">
        <v>123.3</v>
      </c>
      <c r="D19" s="3">
        <v>41.3</v>
      </c>
      <c r="E19" s="3">
        <v>15.6</v>
      </c>
      <c r="F19" s="3">
        <v>25</v>
      </c>
      <c r="G19" s="3">
        <v>3</v>
      </c>
      <c r="H19" s="3">
        <f t="shared" si="0"/>
        <v>208.2</v>
      </c>
      <c r="I19" s="5">
        <v>1760</v>
      </c>
      <c r="J19" s="11">
        <v>1.2</v>
      </c>
      <c r="K19" s="3">
        <v>106</v>
      </c>
      <c r="L19" s="11"/>
      <c r="M19" s="11">
        <v>55</v>
      </c>
      <c r="N19" s="4"/>
      <c r="O19" s="8">
        <f t="shared" si="1"/>
        <v>2129.2</v>
      </c>
      <c r="P19" s="10"/>
      <c r="Q19" s="2"/>
      <c r="R19" s="2"/>
    </row>
    <row r="20" spans="1:18" ht="16.5" customHeight="1">
      <c r="A20" s="1" t="s">
        <v>28</v>
      </c>
      <c r="B20" s="1">
        <v>938</v>
      </c>
      <c r="C20" s="3">
        <v>262</v>
      </c>
      <c r="D20" s="3">
        <v>47.4</v>
      </c>
      <c r="E20" s="3">
        <v>32.3</v>
      </c>
      <c r="F20" s="3">
        <v>136</v>
      </c>
      <c r="G20" s="3"/>
      <c r="H20" s="3">
        <f t="shared" si="0"/>
        <v>477.7</v>
      </c>
      <c r="I20" s="5">
        <v>2493</v>
      </c>
      <c r="J20" s="11">
        <v>0.89</v>
      </c>
      <c r="K20" s="3">
        <v>110</v>
      </c>
      <c r="L20" s="11"/>
      <c r="M20" s="11">
        <v>100</v>
      </c>
      <c r="N20" s="4"/>
      <c r="O20" s="8">
        <f t="shared" si="1"/>
        <v>3180.7</v>
      </c>
      <c r="P20" s="10"/>
      <c r="Q20" s="2"/>
      <c r="R20" s="2"/>
    </row>
    <row r="21" spans="1:18" ht="16.5" customHeight="1">
      <c r="A21" s="1" t="s">
        <v>29</v>
      </c>
      <c r="B21" s="1">
        <v>385</v>
      </c>
      <c r="C21" s="3">
        <v>205.5</v>
      </c>
      <c r="D21" s="3">
        <v>18.5</v>
      </c>
      <c r="E21" s="3">
        <v>29</v>
      </c>
      <c r="F21" s="3">
        <v>25</v>
      </c>
      <c r="G21" s="3">
        <v>3</v>
      </c>
      <c r="H21" s="3">
        <f t="shared" si="0"/>
        <v>281</v>
      </c>
      <c r="I21" s="5">
        <v>1380</v>
      </c>
      <c r="J21" s="11">
        <v>1.2</v>
      </c>
      <c r="K21" s="3">
        <v>103</v>
      </c>
      <c r="L21" s="11"/>
      <c r="M21" s="11">
        <v>35</v>
      </c>
      <c r="N21" s="4">
        <v>200</v>
      </c>
      <c r="O21" s="8">
        <f t="shared" si="1"/>
        <v>1999</v>
      </c>
      <c r="P21" s="10"/>
      <c r="Q21" s="2"/>
      <c r="R21" s="2"/>
    </row>
    <row r="22" spans="1:18" ht="16.5" customHeight="1">
      <c r="A22" s="1" t="s">
        <v>30</v>
      </c>
      <c r="B22" s="1">
        <v>529</v>
      </c>
      <c r="C22" s="12">
        <v>286</v>
      </c>
      <c r="D22" s="3">
        <v>29.8</v>
      </c>
      <c r="E22" s="12">
        <v>14.4</v>
      </c>
      <c r="F22" s="12">
        <v>25</v>
      </c>
      <c r="G22" s="12">
        <v>3</v>
      </c>
      <c r="H22" s="3">
        <f t="shared" si="0"/>
        <v>358.2</v>
      </c>
      <c r="I22" s="5">
        <v>1825</v>
      </c>
      <c r="J22" s="11">
        <v>1.16</v>
      </c>
      <c r="K22" s="3">
        <v>104</v>
      </c>
      <c r="L22" s="11"/>
      <c r="M22" s="11">
        <v>80</v>
      </c>
      <c r="N22" s="4">
        <v>100</v>
      </c>
      <c r="O22" s="8">
        <f t="shared" si="1"/>
        <v>2467.2</v>
      </c>
      <c r="P22" s="10"/>
      <c r="Q22" s="2"/>
      <c r="R22" s="2"/>
    </row>
    <row r="23" spans="1:18" ht="16.5" customHeight="1">
      <c r="A23" s="1" t="s">
        <v>31</v>
      </c>
      <c r="B23" s="1">
        <v>844</v>
      </c>
      <c r="C23" s="3">
        <v>339</v>
      </c>
      <c r="D23" s="3">
        <v>22.7</v>
      </c>
      <c r="E23" s="3">
        <v>14.4</v>
      </c>
      <c r="F23" s="3">
        <v>25</v>
      </c>
      <c r="G23" s="4"/>
      <c r="H23" s="3">
        <f t="shared" si="0"/>
        <v>401.09999999999997</v>
      </c>
      <c r="I23" s="5">
        <f>B23*I26*J23/1000</f>
        <v>2243.038876</v>
      </c>
      <c r="J23" s="11">
        <v>0.89</v>
      </c>
      <c r="K23" s="3">
        <v>106</v>
      </c>
      <c r="L23" s="11"/>
      <c r="M23" s="11">
        <v>60</v>
      </c>
      <c r="N23" s="4"/>
      <c r="O23" s="8">
        <f t="shared" si="1"/>
        <v>2810.138876</v>
      </c>
      <c r="P23" s="10"/>
      <c r="Q23" s="2"/>
      <c r="R23" s="2"/>
    </row>
    <row r="24" spans="1:18" ht="16.5" customHeight="1">
      <c r="A24" s="1" t="s">
        <v>4</v>
      </c>
      <c r="B24" s="1">
        <f>B5+B6+B7+B8+B9+B10+B11+B12+B13+B14+B15+B16+B17+B18+B19+B20+B21+B22+B23</f>
        <v>11931</v>
      </c>
      <c r="C24" s="3">
        <f aca="true" t="shared" si="2" ref="C24:N24">SUM(C5:C23)</f>
        <v>3700</v>
      </c>
      <c r="D24" s="4">
        <f t="shared" si="2"/>
        <v>650</v>
      </c>
      <c r="E24" s="3">
        <f t="shared" si="2"/>
        <v>1462</v>
      </c>
      <c r="F24" s="3">
        <f t="shared" si="2"/>
        <v>1050</v>
      </c>
      <c r="G24" s="3">
        <f t="shared" si="2"/>
        <v>58</v>
      </c>
      <c r="H24" s="4">
        <f t="shared" si="2"/>
        <v>6920</v>
      </c>
      <c r="I24" s="4">
        <f t="shared" si="2"/>
        <v>35627.564346</v>
      </c>
      <c r="J24" s="4"/>
      <c r="K24" s="3">
        <f t="shared" si="2"/>
        <v>1891</v>
      </c>
      <c r="L24" s="3">
        <f t="shared" si="2"/>
        <v>0</v>
      </c>
      <c r="M24" s="3">
        <f>SUM(M5:M23)</f>
        <v>1395</v>
      </c>
      <c r="N24" s="3">
        <f t="shared" si="2"/>
        <v>1200</v>
      </c>
      <c r="O24" s="8">
        <f>H24+I24+J24+K24+L24+M24+N24</f>
        <v>47033.564346</v>
      </c>
      <c r="P24" s="2"/>
      <c r="Q24" s="2"/>
      <c r="R24" s="2"/>
    </row>
    <row r="25" spans="16:18" ht="12.75">
      <c r="P25" s="2"/>
      <c r="Q25" s="2"/>
      <c r="R25" s="2"/>
    </row>
    <row r="26" spans="7:9" ht="12.75">
      <c r="G26" t="s">
        <v>37</v>
      </c>
      <c r="I26" s="6">
        <v>2986.1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Shapi</cp:lastModifiedBy>
  <cp:lastPrinted>2021-12-19T06:32:58Z</cp:lastPrinted>
  <dcterms:created xsi:type="dcterms:W3CDTF">1999-01-07T01:55:31Z</dcterms:created>
  <dcterms:modified xsi:type="dcterms:W3CDTF">2021-12-19T10:23:33Z</dcterms:modified>
  <cp:category/>
  <cp:version/>
  <cp:contentType/>
  <cp:contentStatus/>
</cp:coreProperties>
</file>